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0"/>
  </bookViews>
  <sheets>
    <sheet name="01.04.18" sheetId="1" r:id="rId1"/>
  </sheets>
  <definedNames>
    <definedName name="_xlnm.Print_Area" localSheetId="0">'01.04.18'!$A$1:$X$28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<sst xmlns="http://schemas.openxmlformats.org/spreadsheetml/2006/main" count="55" uniqueCount="48">
  <si>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Долговая книга муниципального образования Октябрьский район за период с 01.01.2018 года  по  01.04.2018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</si>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</sst>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4" t="s">
        <v>1</v>
      </c>
      <c r="B6" s="46" t="s">
        <v>2</v>
      </c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52" t="s">
        <v>10</v>
      </c>
      <c r="K6" s="52"/>
      <c r="L6" s="52"/>
      <c r="M6" s="52"/>
      <c r="N6" s="52"/>
      <c r="O6" s="52"/>
      <c r="P6" s="52"/>
      <c r="Q6" s="52" t="s">
        <v>11</v>
      </c>
      <c r="R6" s="52"/>
      <c r="S6" s="52"/>
      <c r="T6" s="52"/>
      <c r="U6" s="52"/>
      <c r="V6" s="52"/>
      <c r="W6" s="43" t="s">
        <v>12</v>
      </c>
      <c r="X6" s="46" t="s">
        <v>13</v>
      </c>
    </row>
    <row r="7" spans="1:26" s="2" customFormat="1" ht="125.25" customHeight="1">
      <c r="A7" s="45"/>
      <c r="B7" s="46"/>
      <c r="C7" s="46"/>
      <c r="D7" s="46"/>
      <c r="E7" s="46"/>
      <c r="F7" s="46"/>
      <c r="G7" s="46"/>
      <c r="H7" s="46"/>
      <c r="I7" s="46"/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6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3"/>
      <c r="X7" s="46"/>
      <c r="Y7" s="7"/>
      <c r="Z7" s="7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8">
        <v>24</v>
      </c>
      <c r="Y8" s="9"/>
      <c r="Z8" s="7"/>
    </row>
    <row r="9" spans="1:26" s="2" customFormat="1" ht="15">
      <c r="A9" s="10"/>
      <c r="B9" s="47" t="s">
        <v>25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7"/>
      <c r="Z9" s="7"/>
    </row>
    <row r="10" spans="1:24" s="19" customFormat="1" ht="44.25" customHeight="1">
      <c r="A10" s="11" t="s">
        <v>26</v>
      </c>
      <c r="B10" s="12"/>
      <c r="C10" s="13" t="s">
        <v>27</v>
      </c>
      <c r="D10" s="14" t="s">
        <v>28</v>
      </c>
      <c r="E10" s="14" t="s">
        <v>29</v>
      </c>
      <c r="F10" s="15">
        <v>4313346</v>
      </c>
      <c r="G10" s="16">
        <v>43221</v>
      </c>
      <c r="H10" s="12"/>
      <c r="I10" s="17">
        <v>0.1</v>
      </c>
      <c r="J10" s="18">
        <v>2465346</v>
      </c>
      <c r="K10" s="18">
        <v>0</v>
      </c>
      <c r="L10" s="18">
        <v>0</v>
      </c>
      <c r="M10" s="18">
        <f>616000+616000+616000</f>
        <v>1848000</v>
      </c>
      <c r="N10" s="18">
        <v>0</v>
      </c>
      <c r="O10" s="14">
        <f>J10+L10-M10</f>
        <v>617346</v>
      </c>
      <c r="P10" s="18">
        <v>0</v>
      </c>
      <c r="Q10" s="18">
        <v>0</v>
      </c>
      <c r="R10" s="18">
        <v>0</v>
      </c>
      <c r="S10" s="18">
        <f>173.94+96.3+54.12</f>
        <v>324.36</v>
      </c>
      <c r="T10" s="18">
        <f>173.94+96.3</f>
        <v>270.24</v>
      </c>
      <c r="U10" s="14">
        <f>Q10+S10-T10</f>
        <v>54.120000000000005</v>
      </c>
      <c r="V10" s="18">
        <v>0</v>
      </c>
      <c r="W10" s="14">
        <f>O10+U10</f>
        <v>617400.12</v>
      </c>
      <c r="X10" s="18">
        <v>0</v>
      </c>
    </row>
    <row r="11" spans="1:24" s="19" customFormat="1" ht="44.25" customHeight="1">
      <c r="A11" s="11" t="s">
        <v>30</v>
      </c>
      <c r="B11" s="12"/>
      <c r="C11" s="13" t="s">
        <v>27</v>
      </c>
      <c r="D11" s="14" t="s">
        <v>31</v>
      </c>
      <c r="E11" s="14" t="s">
        <v>29</v>
      </c>
      <c r="F11" s="15">
        <v>38094834.8</v>
      </c>
      <c r="G11" s="16">
        <v>43252</v>
      </c>
      <c r="H11" s="12"/>
      <c r="I11" s="17">
        <v>0.1</v>
      </c>
      <c r="J11" s="18">
        <v>23814834.799999997</v>
      </c>
      <c r="K11" s="18">
        <v>0</v>
      </c>
      <c r="L11" s="18">
        <v>0</v>
      </c>
      <c r="M11" s="18">
        <f>4760000+4760000+4760000</f>
        <v>14280000</v>
      </c>
      <c r="N11" s="18">
        <v>0</v>
      </c>
      <c r="O11" s="14">
        <f>J11+L11-M11</f>
        <v>9534834.799999997</v>
      </c>
      <c r="P11" s="18">
        <v>0</v>
      </c>
      <c r="Q11" s="18">
        <v>0</v>
      </c>
      <c r="R11" s="18">
        <v>0</v>
      </c>
      <c r="S11" s="18">
        <f>1748.77+1109.64+822.85</f>
        <v>3681.2599999999998</v>
      </c>
      <c r="T11" s="18">
        <f>1748.77+1109.64</f>
        <v>2858.41</v>
      </c>
      <c r="U11" s="14">
        <f>Q11+S11-T11</f>
        <v>822.8499999999999</v>
      </c>
      <c r="V11" s="18">
        <v>0</v>
      </c>
      <c r="W11" s="14">
        <f>O11+U11</f>
        <v>9535657.649999997</v>
      </c>
      <c r="X11" s="18">
        <v>0</v>
      </c>
    </row>
    <row r="12" spans="1:24" s="19" customFormat="1" ht="14.25" customHeight="1">
      <c r="A12" s="11"/>
      <c r="B12" s="12"/>
      <c r="C12" s="20" t="s">
        <v>32</v>
      </c>
      <c r="D12" s="20"/>
      <c r="E12" s="20"/>
      <c r="F12" s="20">
        <f>SUM(F10:F11)</f>
        <v>42408180.8</v>
      </c>
      <c r="G12" s="20"/>
      <c r="H12" s="20"/>
      <c r="I12" s="20"/>
      <c r="J12" s="20">
        <f aca="true" t="shared" si="0" ref="J12:X12">SUM(J10:J11)</f>
        <v>26280180.799999997</v>
      </c>
      <c r="K12" s="20">
        <f t="shared" si="0"/>
        <v>0</v>
      </c>
      <c r="L12" s="20">
        <f t="shared" si="0"/>
        <v>0</v>
      </c>
      <c r="M12" s="20">
        <f t="shared" si="0"/>
        <v>16128000</v>
      </c>
      <c r="N12" s="20">
        <f t="shared" si="0"/>
        <v>0</v>
      </c>
      <c r="O12" s="20">
        <f t="shared" si="0"/>
        <v>10152180.799999997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4005.62</v>
      </c>
      <c r="T12" s="20">
        <f t="shared" si="0"/>
        <v>3128.6499999999996</v>
      </c>
      <c r="U12" s="20">
        <f t="shared" si="0"/>
        <v>876.9699999999999</v>
      </c>
      <c r="V12" s="20">
        <f t="shared" si="0"/>
        <v>0</v>
      </c>
      <c r="W12" s="20">
        <f t="shared" si="0"/>
        <v>10153057.769999996</v>
      </c>
      <c r="X12" s="20">
        <f t="shared" si="0"/>
        <v>0</v>
      </c>
    </row>
    <row r="13" spans="1:24" s="19" customFormat="1" ht="15" customHeight="1">
      <c r="A13" s="11"/>
      <c r="B13" s="47" t="s">
        <v>33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s="19" customFormat="1" ht="44.25" customHeight="1">
      <c r="A14" s="11" t="s">
        <v>26</v>
      </c>
      <c r="B14" s="12"/>
      <c r="C14" s="4" t="s">
        <v>34</v>
      </c>
      <c r="D14" s="21" t="s">
        <v>35</v>
      </c>
      <c r="E14" s="14" t="s">
        <v>36</v>
      </c>
      <c r="F14" s="15">
        <v>100000000</v>
      </c>
      <c r="G14" s="16">
        <v>43616</v>
      </c>
      <c r="H14" s="12"/>
      <c r="I14" s="17">
        <v>8.82</v>
      </c>
      <c r="J14" s="18">
        <v>38888895</v>
      </c>
      <c r="K14" s="18">
        <v>0</v>
      </c>
      <c r="L14" s="18">
        <v>0</v>
      </c>
      <c r="M14" s="18">
        <f>11111110+5555555+22222230</f>
        <v>38888895</v>
      </c>
      <c r="N14" s="18">
        <v>0</v>
      </c>
      <c r="O14" s="14">
        <f>J14+L14-M14</f>
        <v>0</v>
      </c>
      <c r="P14" s="18">
        <v>0</v>
      </c>
      <c r="Q14" s="18">
        <v>366493.18</v>
      </c>
      <c r="R14" s="18">
        <v>0</v>
      </c>
      <c r="S14" s="22">
        <f>249698.68+153041.15+10739.73</f>
        <v>413479.55999999994</v>
      </c>
      <c r="T14" s="18">
        <f>366493.18+249698.68+153041.15+10739.73</f>
        <v>779972.74</v>
      </c>
      <c r="U14" s="14">
        <f>Q14+S14-T14</f>
        <v>0</v>
      </c>
      <c r="V14" s="18">
        <v>0</v>
      </c>
      <c r="W14" s="14">
        <f>O14+U14</f>
        <v>0</v>
      </c>
      <c r="X14" s="18">
        <v>0</v>
      </c>
    </row>
    <row r="15" spans="1:26" s="2" customFormat="1" ht="15">
      <c r="A15" s="10"/>
      <c r="B15" s="20"/>
      <c r="C15" s="20" t="s">
        <v>32</v>
      </c>
      <c r="D15" s="20"/>
      <c r="E15" s="20"/>
      <c r="F15" s="20">
        <f>F14</f>
        <v>100000000</v>
      </c>
      <c r="G15" s="20"/>
      <c r="H15" s="20"/>
      <c r="I15" s="20"/>
      <c r="J15" s="20">
        <f>J14</f>
        <v>38888895</v>
      </c>
      <c r="K15" s="20">
        <f aca="true" t="shared" si="1" ref="K15:X15">K14</f>
        <v>0</v>
      </c>
      <c r="L15" s="20">
        <f t="shared" si="1"/>
        <v>0</v>
      </c>
      <c r="M15" s="20">
        <f t="shared" si="1"/>
        <v>38888895</v>
      </c>
      <c r="N15" s="20">
        <f t="shared" si="1"/>
        <v>0</v>
      </c>
      <c r="O15" s="20">
        <f t="shared" si="1"/>
        <v>0</v>
      </c>
      <c r="P15" s="20">
        <f t="shared" si="1"/>
        <v>0</v>
      </c>
      <c r="Q15" s="20">
        <f t="shared" si="1"/>
        <v>366493.18</v>
      </c>
      <c r="R15" s="20">
        <f t="shared" si="1"/>
        <v>0</v>
      </c>
      <c r="S15" s="20">
        <f t="shared" si="1"/>
        <v>413479.55999999994</v>
      </c>
      <c r="T15" s="20">
        <f t="shared" si="1"/>
        <v>779972.74</v>
      </c>
      <c r="U15" s="20">
        <f t="shared" si="1"/>
        <v>0</v>
      </c>
      <c r="V15" s="20">
        <f t="shared" si="1"/>
        <v>0</v>
      </c>
      <c r="W15" s="20">
        <f t="shared" si="1"/>
        <v>0</v>
      </c>
      <c r="X15" s="20">
        <f t="shared" si="1"/>
        <v>0</v>
      </c>
      <c r="Y15" s="7"/>
      <c r="Z15" s="7"/>
    </row>
    <row r="16" spans="1:26" s="2" customFormat="1" ht="15">
      <c r="A16" s="10"/>
      <c r="B16" s="48" t="s">
        <v>37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7"/>
      <c r="Z16" s="7"/>
    </row>
    <row r="17" spans="1:26" s="2" customFormat="1" ht="15" customHeight="1">
      <c r="A17" s="23"/>
      <c r="B17" s="12"/>
      <c r="C17" s="24"/>
      <c r="D17" s="25"/>
      <c r="E17" s="26"/>
      <c r="F17" s="18"/>
      <c r="G17" s="27"/>
      <c r="H17" s="26"/>
      <c r="I17" s="17"/>
      <c r="J17" s="18"/>
      <c r="K17" s="18"/>
      <c r="L17" s="18"/>
      <c r="M17" s="18"/>
      <c r="N17" s="18"/>
      <c r="O17" s="14"/>
      <c r="P17" s="18"/>
      <c r="Q17" s="18"/>
      <c r="R17" s="18"/>
      <c r="S17" s="18"/>
      <c r="T17" s="18"/>
      <c r="U17" s="18"/>
      <c r="V17" s="18"/>
      <c r="W17" s="18"/>
      <c r="X17" s="18"/>
      <c r="Y17" s="7"/>
      <c r="Z17" s="7"/>
    </row>
    <row r="18" spans="1:24" s="2" customFormat="1" ht="15">
      <c r="A18" s="10"/>
      <c r="B18" s="12"/>
      <c r="C18" s="12" t="s">
        <v>32</v>
      </c>
      <c r="D18" s="12"/>
      <c r="E18" s="12"/>
      <c r="F18" s="20">
        <f>SUM(F17:F17)</f>
        <v>0</v>
      </c>
      <c r="G18" s="28"/>
      <c r="H18" s="28"/>
      <c r="I18" s="28"/>
      <c r="J18" s="20">
        <f>SUM(J17:J17)</f>
        <v>0</v>
      </c>
      <c r="K18" s="20">
        <f aca="true" t="shared" si="2" ref="K18:X18">SUM(K17:K17)</f>
        <v>0</v>
      </c>
      <c r="L18" s="20">
        <f>SUM(L17:L17)</f>
        <v>0</v>
      </c>
      <c r="M18" s="20">
        <f t="shared" si="2"/>
        <v>0</v>
      </c>
      <c r="N18" s="20">
        <f t="shared" si="2"/>
        <v>0</v>
      </c>
      <c r="O18" s="20">
        <f t="shared" si="2"/>
        <v>0</v>
      </c>
      <c r="P18" s="20">
        <f t="shared" si="2"/>
        <v>0</v>
      </c>
      <c r="Q18" s="20">
        <f t="shared" si="2"/>
        <v>0</v>
      </c>
      <c r="R18" s="20">
        <f t="shared" si="2"/>
        <v>0</v>
      </c>
      <c r="S18" s="20">
        <f t="shared" si="2"/>
        <v>0</v>
      </c>
      <c r="T18" s="20">
        <f t="shared" si="2"/>
        <v>0</v>
      </c>
      <c r="U18" s="20">
        <f t="shared" si="2"/>
        <v>0</v>
      </c>
      <c r="V18" s="20">
        <f t="shared" si="2"/>
        <v>0</v>
      </c>
      <c r="W18" s="20">
        <f t="shared" si="2"/>
        <v>0</v>
      </c>
      <c r="X18" s="20">
        <f t="shared" si="2"/>
        <v>0</v>
      </c>
    </row>
    <row r="19" spans="1:24" s="2" customFormat="1" ht="15">
      <c r="A19" s="10"/>
      <c r="B19" s="12"/>
      <c r="C19" s="29" t="s">
        <v>38</v>
      </c>
      <c r="D19" s="29"/>
      <c r="E19" s="29"/>
      <c r="F19" s="30">
        <f>SUM(F15+F18+F12)</f>
        <v>142408180.8</v>
      </c>
      <c r="G19" s="30"/>
      <c r="H19" s="30"/>
      <c r="I19" s="30"/>
      <c r="J19" s="30">
        <f>J15+J18+J12</f>
        <v>65169075.8</v>
      </c>
      <c r="K19" s="30">
        <f>SUM(K15+K18)</f>
        <v>0</v>
      </c>
      <c r="L19" s="30">
        <f>SUM(L15+L18+L12)</f>
        <v>0</v>
      </c>
      <c r="M19" s="30">
        <f aca="true" t="shared" si="3" ref="M19:X19">SUM(M15+M18+M12)</f>
        <v>55016895</v>
      </c>
      <c r="N19" s="30">
        <f t="shared" si="3"/>
        <v>0</v>
      </c>
      <c r="O19" s="30">
        <f t="shared" si="3"/>
        <v>10152180.799999997</v>
      </c>
      <c r="P19" s="30">
        <f t="shared" si="3"/>
        <v>0</v>
      </c>
      <c r="Q19" s="30">
        <f t="shared" si="3"/>
        <v>366493.18</v>
      </c>
      <c r="R19" s="30">
        <f t="shared" si="3"/>
        <v>0</v>
      </c>
      <c r="S19" s="30">
        <f t="shared" si="3"/>
        <v>417485.17999999993</v>
      </c>
      <c r="T19" s="30">
        <f t="shared" si="3"/>
        <v>783101.39</v>
      </c>
      <c r="U19" s="30">
        <f t="shared" si="3"/>
        <v>876.9699999999999</v>
      </c>
      <c r="V19" s="30">
        <f t="shared" si="3"/>
        <v>0</v>
      </c>
      <c r="W19" s="30">
        <f t="shared" si="3"/>
        <v>10153057.769999996</v>
      </c>
      <c r="X19" s="30">
        <f t="shared" si="3"/>
        <v>0</v>
      </c>
    </row>
    <row r="20" spans="1:24" s="2" customFormat="1" ht="12.75">
      <c r="A20" s="7"/>
      <c r="B20" s="7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2" customFormat="1" ht="15">
      <c r="A21" s="7"/>
      <c r="B21" s="33" t="s">
        <v>39</v>
      </c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" ht="21" customHeight="1">
      <c r="A22" s="34"/>
      <c r="B22" s="34"/>
    </row>
    <row r="23" spans="1:16" s="37" customFormat="1" ht="25.5" customHeight="1">
      <c r="A23" s="51" t="s">
        <v>40</v>
      </c>
      <c r="B23" s="51"/>
      <c r="C23" s="51"/>
      <c r="D23" s="51"/>
      <c r="E23" s="51"/>
      <c r="F23" s="51"/>
      <c r="G23" s="51"/>
      <c r="H23" s="51"/>
      <c r="I23" s="35"/>
      <c r="J23" s="35"/>
      <c r="K23" s="35"/>
      <c r="L23" s="35"/>
      <c r="M23" s="36"/>
      <c r="N23" s="36"/>
      <c r="O23" s="35" t="s">
        <v>41</v>
      </c>
      <c r="P23" s="36"/>
    </row>
    <row r="24" spans="1:16" s="37" customFormat="1" ht="35.25" customHeight="1">
      <c r="A24" s="36" t="s">
        <v>42</v>
      </c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6"/>
      <c r="N24" s="36"/>
      <c r="P24" s="36"/>
    </row>
    <row r="25" spans="1:16" s="37" customFormat="1" ht="14.25" customHeight="1">
      <c r="A25" s="36" t="s">
        <v>43</v>
      </c>
      <c r="B25" s="38"/>
      <c r="C25" s="38"/>
      <c r="D25" s="38"/>
      <c r="E25" s="38"/>
      <c r="F25" s="38"/>
      <c r="G25" s="38"/>
      <c r="H25" s="38"/>
      <c r="I25" s="35"/>
      <c r="J25" s="35"/>
      <c r="K25" s="35"/>
      <c r="L25" s="35"/>
      <c r="M25" s="36"/>
      <c r="N25" s="36"/>
      <c r="O25" s="35" t="s">
        <v>44</v>
      </c>
      <c r="P25" s="36"/>
    </row>
    <row r="26" spans="1:16" ht="15.75">
      <c r="A26" s="36"/>
      <c r="B26" s="36"/>
      <c r="C26" s="39"/>
      <c r="D26" s="36"/>
      <c r="E26" s="36"/>
      <c r="F26" s="40"/>
      <c r="G26" s="36"/>
      <c r="H26" s="36"/>
      <c r="I26" s="39"/>
      <c r="J26" s="39"/>
      <c r="K26" s="39"/>
      <c r="L26" s="36"/>
      <c r="M26" s="36"/>
      <c r="N26" s="37"/>
      <c r="O26" s="35"/>
      <c r="P26" s="36"/>
    </row>
    <row r="27" spans="1:15" ht="15.75">
      <c r="A27" s="36" t="s">
        <v>45</v>
      </c>
      <c r="O27" s="36"/>
    </row>
    <row r="28" spans="1:15" ht="15.75">
      <c r="A28" s="41" t="s">
        <v>46</v>
      </c>
      <c r="O28" s="41" t="s">
        <v>47</v>
      </c>
    </row>
    <row r="32" ht="15">
      <c r="B32" s="42"/>
    </row>
  </sheetData>
  <sheetProtection/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kirichenko nv</cp:lastModifiedBy>
  <dcterms:created xsi:type="dcterms:W3CDTF">2018-04-03T09:21:40Z</dcterms:created>
  <dcterms:modified xsi:type="dcterms:W3CDTF">2018-04-04T11:24:48Z</dcterms:modified>
  <cp:category/>
  <cp:version/>
  <cp:contentType/>
  <cp:contentStatus/>
</cp:coreProperties>
</file>